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jmanae-my.sharepoint.com/personal/m_alnajar_ajman_ae/Documents/"/>
    </mc:Choice>
  </mc:AlternateContent>
  <xr:revisionPtr revIDLastSave="7" documentId="8_{CB33B96F-0DCB-41D0-9553-317B6E0BFAF4}" xr6:coauthVersionLast="47" xr6:coauthVersionMax="47" xr10:uidLastSave="{845AED40-792C-4EA5-81D2-52FA706C7C6E}"/>
  <bookViews>
    <workbookView xWindow="-110" yWindow="-110" windowWidth="19420" windowHeight="10420" xr2:uid="{34F89B56-A248-479B-A4BF-5927B7957531}"/>
  </bookViews>
  <sheets>
    <sheet name="Sheet1" sheetId="2" r:id="rId1"/>
  </sheets>
  <definedNames>
    <definedName name="_ftn1" localSheetId="0">Sheet1!#REF!</definedName>
    <definedName name="_ftnref1" localSheetId="0">Sheet1!#REF!</definedName>
    <definedName name="_Hlk87182054" localSheetId="0">Sheet1!#REF!</definedName>
    <definedName name="_Hlk87437490" localSheetId="0">Sheet1!#REF!</definedName>
    <definedName name="_Hlk88556889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5" i="2" l="1"/>
  <c r="B105" i="2"/>
  <c r="C82" i="2"/>
  <c r="C83" i="2"/>
  <c r="C84" i="2"/>
  <c r="C81" i="2"/>
  <c r="C104" i="2"/>
  <c r="C103" i="2"/>
  <c r="E94" i="2"/>
  <c r="D94" i="2"/>
  <c r="C94" i="2"/>
  <c r="B94" i="2"/>
  <c r="F92" i="2"/>
  <c r="D92" i="2"/>
  <c r="C92" i="2"/>
  <c r="B92" i="2"/>
  <c r="F95" i="2"/>
  <c r="D95" i="2"/>
  <c r="C95" i="2"/>
  <c r="B95" i="2"/>
  <c r="F93" i="2"/>
  <c r="E93" i="2"/>
  <c r="D93" i="2"/>
  <c r="C93" i="2"/>
  <c r="B93" i="2"/>
  <c r="B84" i="2"/>
  <c r="G73" i="2"/>
  <c r="E73" i="2"/>
  <c r="C73" i="2"/>
  <c r="E70" i="2"/>
  <c r="C70" i="2"/>
  <c r="G71" i="2"/>
  <c r="E71" i="2"/>
  <c r="C71" i="2"/>
  <c r="E72" i="2"/>
  <c r="C72" i="2"/>
  <c r="E69" i="2"/>
  <c r="C69" i="2"/>
  <c r="C59" i="2"/>
  <c r="C58" i="2"/>
  <c r="B60" i="2"/>
  <c r="C47" i="2"/>
  <c r="C48" i="2"/>
  <c r="C46" i="2"/>
  <c r="B49" i="2"/>
  <c r="C36" i="2"/>
  <c r="C37" i="2"/>
  <c r="C35" i="2"/>
  <c r="B38" i="2"/>
  <c r="C25" i="2"/>
  <c r="C26" i="2"/>
  <c r="C24" i="2"/>
  <c r="B27" i="2"/>
</calcChain>
</file>

<file path=xl/sharedStrings.xml><?xml version="1.0" encoding="utf-8"?>
<sst xmlns="http://schemas.openxmlformats.org/spreadsheetml/2006/main" count="110" uniqueCount="72">
  <si>
    <t>النسبة المئوية</t>
  </si>
  <si>
    <t>المجموع</t>
  </si>
  <si>
    <t>العدد</t>
  </si>
  <si>
    <t>جدول (1.2.2)</t>
  </si>
  <si>
    <t>جدول (2.2.2)</t>
  </si>
  <si>
    <t xml:space="preserve">العدد </t>
  </si>
  <si>
    <t>-  في حالة الإقتباس يرجى الإشارة إلى المطبوعة كالتالي:</t>
  </si>
  <si>
    <t>سياسة الخصوصية</t>
  </si>
  <si>
    <t>جدول (1.1.2)</t>
  </si>
  <si>
    <t>مستوى الرضا</t>
  </si>
  <si>
    <t>راضي</t>
  </si>
  <si>
    <t>غير راضي</t>
  </si>
  <si>
    <t>جدول (2.1.2)</t>
  </si>
  <si>
    <t>جدول (3.1.2)</t>
  </si>
  <si>
    <t xml:space="preserve">لم يستوفى </t>
  </si>
  <si>
    <t>استوفي</t>
  </si>
  <si>
    <t>النسبة</t>
  </si>
  <si>
    <t>الرضا عن الباحث الذى جمع البيانات</t>
  </si>
  <si>
    <t>لباقة الباحث عند تعامله/ تواصله</t>
  </si>
  <si>
    <t>سرعة رد الباحث على الاستفسارات والاحتياجات</t>
  </si>
  <si>
    <t>الرضا عن الباحث لتعريفه عن المسح واهميته</t>
  </si>
  <si>
    <t>الالتزام بمواعيد الزيارة المتفق عليه</t>
  </si>
  <si>
    <t>جدول (1.3.2)</t>
  </si>
  <si>
    <t>التعبئة بإرسال رابط إلكترونى</t>
  </si>
  <si>
    <t>جدول (2.3.2)</t>
  </si>
  <si>
    <t>ممتاز</t>
  </si>
  <si>
    <t>جيد</t>
  </si>
  <si>
    <t>اسئلة الاستمارة متاحة بلغة مفهومة</t>
  </si>
  <si>
    <t xml:space="preserve"> الاستمارة الإلكترونية صديقة للمستخدم (user friendly) من حيث سهولة الاستخدام والوضوح</t>
  </si>
  <si>
    <t>تتوفر الارشادات لتعبئة الاستمارة</t>
  </si>
  <si>
    <t xml:space="preserve">امكانية القيام بتعبئة الاستمارة دون مساعدة 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</si>
  <si>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، حكومة عجمان ، دولة الإمارات العربية المتحدة .</t>
  </si>
  <si>
    <t xml:space="preserve">المصدر:مركز عجمان للإحصاء </t>
  </si>
  <si>
    <t>المصدر:مركز عجمان للإحصاء</t>
  </si>
  <si>
    <t>محايد</t>
  </si>
  <si>
    <t xml:space="preserve"> المقابلة الشخصة/الزيارة الميدانية </t>
  </si>
  <si>
    <t xml:space="preserve">[1] مجموع النسب قد لا يتطابق بسبب التقريب  </t>
  </si>
  <si>
    <t>جدول (3.3.2)</t>
  </si>
  <si>
    <t>هل كان هناك تأثير على الاقتصاد أو على استثماراتك خلال العامين الماضيين</t>
  </si>
  <si>
    <t>نعم</t>
  </si>
  <si>
    <t>لا</t>
  </si>
  <si>
    <t>جدول (1.4.2)</t>
  </si>
  <si>
    <t>مستوى الرضا العام</t>
  </si>
  <si>
    <t>جميع الحقوق محفوظة – مركز الإحصاء ، حكومة عجمان.الإمارات العربية المتحدة @ 2023</t>
  </si>
  <si>
    <t>التوزيع النسبي للرضا عن مركز عجمان للإحصاء  في إمارة عجمان لعام 2023</t>
  </si>
  <si>
    <t>التوزيع النسبي للرضا عن مسح المنشآت الاقتصادية في إمارة عجمان لعام 2023</t>
  </si>
  <si>
    <t>التوزيع النسبي للرضا عن أسئلة مسح المنشآت الاقتصادية في إمارة عجمان لعام 2023 [1]</t>
  </si>
  <si>
    <t>التوزيع النسبي للرضا عن الباحث الذي جمع البيانات في إمارة عجمان لعام 2023</t>
  </si>
  <si>
    <t>التوزيع النسبىي لأسلوب تعبئة استمارة المسح المرغوب في إمارة عجمان لعام 2023</t>
  </si>
  <si>
    <t>التوزيع النسبى لتقييم استمارة مسح المنشآت الاقتصادية في إمارة عجمان لعام 2023</t>
  </si>
  <si>
    <t>جيد جداً</t>
  </si>
  <si>
    <t>ضعيف جداً</t>
  </si>
  <si>
    <t xml:space="preserve">ضعيف </t>
  </si>
  <si>
    <t>اخلاء المسؤولية</t>
  </si>
  <si>
    <t>سياسة النشر</t>
  </si>
  <si>
    <t>رخصة البيانات المفتوحة</t>
  </si>
  <si>
    <t>DISCLAIMER</t>
  </si>
  <si>
    <t>PUBLISHING POLICY</t>
  </si>
  <si>
    <t>PRIVACY POLICY</t>
  </si>
  <si>
    <t>OPEN DATA LICENSE</t>
  </si>
  <si>
    <t>الاستيفاء ذاتياً</t>
  </si>
  <si>
    <t>التوزيع النسبي لإستيفاء أسئلة مسح المنشآت الاقتصادية ذاتياً في إمارة عجمان لعام 2023</t>
  </si>
  <si>
    <t>[1] أسلوب تعبئة استمارة المسح المرغوب</t>
  </si>
  <si>
    <t>أخرى(داخل مركز عجمان للإحصاء)</t>
  </si>
  <si>
    <t>[1] الرضا عن الباحث</t>
  </si>
  <si>
    <t>تقييم استمارة المسح[1]</t>
  </si>
  <si>
    <t>التوزيع النسبي لتقييم التأثير على الاقتصاد و الاستثمارات فى إمارة عجمان  خلال الأعوام 2021-2022</t>
  </si>
  <si>
    <t>[1] يظهر هذا السؤال فقط عن استيفاء الاستبيان عن طريق المقابلة الشخصية/الزيارة الميدانية</t>
  </si>
  <si>
    <t>[1] يظهر هذا السؤال فقط عن استيفاء الاستبيان ذاتياً</t>
  </si>
  <si>
    <t xml:space="preserve"> الرضا العام لأصحاب المنشأت الاقتصادية عن المسح الاقتصادي  فى إمارة عجمان خلال الأعوام 2021-2023</t>
  </si>
  <si>
    <t>تقرير مؤشر نسبة رضا أصحاب المنشأت عن  المسح الاقتصادي 2023</t>
  </si>
  <si>
    <t xml:space="preserve">مركز عجمان للإحصاء   _ تقرير مؤشر نسبة رضا أصحاب المنشأت عن  المسح الاقتصادي 2023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</si>
</sst>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%0.0"/>
    <numFmt numFmtId="165" formatCode="%0"/>
  </numFmts>
  <fonts count="16" x14ac:knownFonts="1">
    <font>
      <sz val="11"/>
      <color theme="1"/>
      <name val="Calibri"/>
      <family val="2"/>
      <scheme val="minor"/>
    </font>
    <font>
      <sz val="12"/>
      <color rgb="FFFFFFFF"/>
      <name val="Sakkal Majalla"/>
    </font>
    <font>
      <sz val="12"/>
      <color theme="1"/>
      <name val="Sakkal Majalla"/>
    </font>
    <font>
      <sz val="12"/>
      <color rgb="FF000000"/>
      <name val="Sakkal Majalla"/>
    </font>
    <font>
      <u/>
      <sz val="11"/>
      <color theme="10"/>
      <name val="Calibri"/>
      <family val="2"/>
      <scheme val="minor"/>
    </font>
    <font>
      <b/>
      <sz val="14"/>
      <color theme="1"/>
      <name val="Sakkal Majalla"/>
    </font>
    <font>
      <sz val="10"/>
      <color theme="1"/>
      <name val="Sakkal Majalla"/>
    </font>
    <font>
      <sz val="10"/>
      <color rgb="FF000000"/>
      <name val="Sakkal Majalla"/>
    </font>
    <font>
      <b/>
      <sz val="12"/>
      <color theme="1"/>
      <name val="Sakkal Majalla"/>
    </font>
    <font>
      <b/>
      <sz val="22"/>
      <color rgb="FF826228"/>
      <name val="Sakkal Majalla"/>
    </font>
    <font>
      <b/>
      <sz val="12"/>
      <color rgb="FFFFFFFF"/>
      <name val="Sakkal Majalla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0"/>
      <name val="Sakkal Majalla"/>
    </font>
    <font>
      <u/>
      <sz val="10"/>
      <color theme="1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top" wrapText="1" readingOrder="2"/>
    </xf>
    <xf numFmtId="0" fontId="6" fillId="0" borderId="0" xfId="0" applyFont="1" applyAlignment="1">
      <alignment horizontal="right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justify" vertical="center" readingOrder="2"/>
    </xf>
    <xf numFmtId="16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readingOrder="2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164" fontId="3" fillId="0" borderId="1" xfId="0" applyNumberFormat="1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readingOrder="2"/>
    </xf>
    <xf numFmtId="164" fontId="3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2"/>
    </xf>
    <xf numFmtId="0" fontId="9" fillId="3" borderId="0" xfId="0" applyFont="1" applyFill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2" fillId="0" borderId="0" xfId="0" quotePrefix="1" applyFont="1" applyAlignment="1">
      <alignment vertical="center" readingOrder="2"/>
    </xf>
    <xf numFmtId="0" fontId="10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 readingOrder="2"/>
    </xf>
    <xf numFmtId="0" fontId="11" fillId="0" borderId="0" xfId="0" applyFont="1"/>
    <xf numFmtId="0" fontId="2" fillId="0" borderId="0" xfId="0" applyFont="1" applyAlignment="1">
      <alignment horizontal="right" vertical="center" wrapText="1" readingOrder="2"/>
    </xf>
    <xf numFmtId="9" fontId="0" fillId="0" borderId="0" xfId="2" applyFont="1"/>
    <xf numFmtId="164" fontId="0" fillId="0" borderId="0" xfId="0" applyNumberFormat="1"/>
    <xf numFmtId="0" fontId="2" fillId="0" borderId="0" xfId="0" applyFont="1"/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0" applyFont="1"/>
    <xf numFmtId="0" fontId="9" fillId="3" borderId="0" xfId="0" applyFont="1" applyFill="1" applyAlignment="1">
      <alignment horizontal="center" vertical="center" wrapText="1" readingOrder="2"/>
    </xf>
    <xf numFmtId="0" fontId="5" fillId="0" borderId="0" xfId="0" applyFont="1" applyAlignment="1">
      <alignment horizontal="center" vertical="center" readingOrder="2"/>
    </xf>
    <xf numFmtId="0" fontId="5" fillId="0" borderId="2" xfId="0" applyFont="1" applyBorder="1" applyAlignment="1">
      <alignment horizontal="center" vertical="center" readingOrder="2"/>
    </xf>
    <xf numFmtId="0" fontId="2" fillId="0" borderId="0" xfId="0" quotePrefix="1" applyFont="1" applyAlignment="1">
      <alignment horizontal="right" vertical="center" readingOrder="2"/>
    </xf>
    <xf numFmtId="0" fontId="2" fillId="0" borderId="0" xfId="0" applyFont="1" applyAlignment="1">
      <alignment horizontal="right" vertical="top" wrapText="1" readingOrder="2"/>
    </xf>
    <xf numFmtId="0" fontId="8" fillId="0" borderId="0" xfId="0" applyFont="1" applyAlignment="1">
      <alignment horizontal="right" vertical="center" readingOrder="2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2"/>
    </xf>
    <xf numFmtId="0" fontId="2" fillId="0" borderId="0" xfId="0" applyFont="1" applyAlignment="1">
      <alignment horizontal="right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165" fontId="3" fillId="4" borderId="1" xfId="0" applyNumberFormat="1" applyFont="1" applyFill="1" applyBorder="1" applyAlignment="1">
      <alignment horizontal="center" vertical="center" readingOrder="2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DC18F"/>
      <color rgb="FF826228"/>
      <color rgb="FFE8D6B6"/>
      <color rgb="FFCEA65E"/>
      <color rgb="FFC3933D"/>
      <color rgb="FFBF9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0</xdr:col>
      <xdr:colOff>2152650</xdr:colOff>
      <xdr:row>4</xdr:row>
      <xdr:rowOff>152400</xdr:rowOff>
    </xdr:to>
    <xdr:pic>
      <xdr:nvPicPr>
        <xdr:cNvPr id="3" name="Picture 2" descr="Diagram&#10;&#10;Description automatically generated">
          <a:extLst>
            <a:ext uri="{FF2B5EF4-FFF2-40B4-BE49-F238E27FC236}">
              <a16:creationId xmlns:a16="http://schemas.microsoft.com/office/drawing/2014/main" id="{C958B4CA-B406-4124-B3E2-0D3B94142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534625" y="219075"/>
          <a:ext cx="215265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38" TargetMode="External"/><Relationship Id="rId3" Type="http://schemas.openxmlformats.org/officeDocument/2006/relationships/hyperlink" Target="https://scc.ajman.ae/ar/node/37" TargetMode="External"/><Relationship Id="rId7" Type="http://schemas.openxmlformats.org/officeDocument/2006/relationships/hyperlink" Target="https://scc.ajman.ae/en/node/36" TargetMode="External"/><Relationship Id="rId2" Type="http://schemas.openxmlformats.org/officeDocument/2006/relationships/hyperlink" Target="https://scc.ajman.ae/ar/node/18" TargetMode="External"/><Relationship Id="rId1" Type="http://schemas.openxmlformats.org/officeDocument/2006/relationships/hyperlink" Target="https://scc.ajman.ae/ar/node/38" TargetMode="External"/><Relationship Id="rId6" Type="http://schemas.openxmlformats.org/officeDocument/2006/relationships/hyperlink" Target="https://scc.ajman.ae/en/node/18" TargetMode="External"/><Relationship Id="rId5" Type="http://schemas.openxmlformats.org/officeDocument/2006/relationships/hyperlink" Target="https://scc.ajman.ae/en/node/37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3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9413D-9F71-4586-B8FC-C5F3F1FAC1A3}">
  <dimension ref="A8:L292"/>
  <sheetViews>
    <sheetView showGridLines="0" rightToLeft="1" tabSelected="1" topLeftCell="A101" zoomScaleNormal="100" workbookViewId="0">
      <selection activeCell="A117" sqref="A117"/>
    </sheetView>
  </sheetViews>
  <sheetFormatPr defaultRowHeight="14.5" x14ac:dyDescent="0.35"/>
  <cols>
    <col min="1" max="1" width="67.26953125" customWidth="1"/>
    <col min="2" max="2" width="25.453125" customWidth="1"/>
    <col min="3" max="3" width="22.81640625" customWidth="1"/>
    <col min="4" max="4" width="19.81640625" customWidth="1"/>
    <col min="5" max="5" width="13.453125" customWidth="1"/>
    <col min="6" max="6" width="9.26953125" customWidth="1"/>
    <col min="7" max="7" width="11.1796875" customWidth="1"/>
    <col min="9" max="9" width="8.81640625" customWidth="1"/>
    <col min="10" max="10" width="6.453125" bestFit="1" customWidth="1"/>
  </cols>
  <sheetData>
    <row r="8" spans="1:12" ht="32.25" customHeight="1" x14ac:dyDescent="0.35">
      <c r="A8" s="30" t="s">
        <v>70</v>
      </c>
      <c r="B8" s="30"/>
      <c r="C8" s="30"/>
      <c r="D8" s="30"/>
      <c r="E8" s="30"/>
      <c r="F8" s="21"/>
      <c r="G8" s="21"/>
      <c r="H8" s="21"/>
      <c r="I8" s="21"/>
    </row>
    <row r="9" spans="1:12" ht="18" customHeight="1" x14ac:dyDescent="0.35">
      <c r="A9" s="17"/>
      <c r="B9" s="17"/>
      <c r="C9" s="17"/>
      <c r="D9" s="17"/>
      <c r="E9" s="17"/>
      <c r="F9" s="17"/>
      <c r="G9" s="17"/>
      <c r="H9" s="17"/>
      <c r="I9" s="17"/>
    </row>
    <row r="10" spans="1:12" ht="25.5" customHeight="1" x14ac:dyDescent="0.35">
      <c r="A10" s="35" t="s">
        <v>43</v>
      </c>
      <c r="B10" s="35"/>
      <c r="C10" s="35"/>
      <c r="D10" s="35"/>
      <c r="E10" s="35"/>
    </row>
    <row r="11" spans="1:12" ht="42" customHeight="1" x14ac:dyDescent="0.35">
      <c r="A11" s="34" t="s">
        <v>31</v>
      </c>
      <c r="B11" s="34"/>
      <c r="C11" s="34"/>
      <c r="D11" s="34"/>
      <c r="E11" s="34"/>
      <c r="F11" s="1"/>
      <c r="G11" s="1"/>
      <c r="H11" s="1"/>
      <c r="I11" s="1"/>
      <c r="J11" s="1"/>
    </row>
    <row r="12" spans="1:12" ht="18.5" x14ac:dyDescent="0.35">
      <c r="A12" s="33" t="s">
        <v>6</v>
      </c>
      <c r="B12" s="33"/>
      <c r="C12" s="33"/>
      <c r="D12" s="33"/>
      <c r="E12" s="33"/>
      <c r="F12" s="19"/>
    </row>
    <row r="13" spans="1:12" ht="18.5" x14ac:dyDescent="0.35">
      <c r="A13" s="38" t="s">
        <v>71</v>
      </c>
      <c r="B13" s="38"/>
      <c r="C13" s="38"/>
      <c r="D13" s="38"/>
      <c r="E13" s="38"/>
      <c r="F13" s="18"/>
    </row>
    <row r="14" spans="1:12" ht="18.5" x14ac:dyDescent="0.35">
      <c r="A14" s="23"/>
      <c r="B14" s="23"/>
      <c r="C14" s="23"/>
      <c r="D14" s="23"/>
      <c r="E14" s="23"/>
      <c r="F14" s="18"/>
    </row>
    <row r="15" spans="1:12" s="26" customFormat="1" ht="15" customHeight="1" x14ac:dyDescent="0.65">
      <c r="A15" s="27" t="s">
        <v>53</v>
      </c>
      <c r="B15" s="27" t="s">
        <v>54</v>
      </c>
      <c r="C15" s="27" t="s">
        <v>7</v>
      </c>
      <c r="D15" s="27" t="s">
        <v>55</v>
      </c>
    </row>
    <row r="16" spans="1:12" s="29" customFormat="1" ht="13" x14ac:dyDescent="0.3">
      <c r="A16" s="28" t="s">
        <v>56</v>
      </c>
      <c r="B16" s="28" t="s">
        <v>57</v>
      </c>
      <c r="C16" s="28" t="s">
        <v>58</v>
      </c>
      <c r="D16" s="28" t="s">
        <v>59</v>
      </c>
      <c r="E16" s="22"/>
      <c r="G16" s="22"/>
      <c r="H16" s="22"/>
      <c r="I16" s="22"/>
      <c r="J16" s="22"/>
      <c r="K16" s="22"/>
      <c r="L16" s="22"/>
    </row>
    <row r="21" spans="1:5" ht="21" x14ac:dyDescent="0.35">
      <c r="A21" s="31" t="s">
        <v>8</v>
      </c>
      <c r="B21" s="31"/>
      <c r="C21" s="31"/>
    </row>
    <row r="22" spans="1:5" ht="21" x14ac:dyDescent="0.35">
      <c r="A22" s="31" t="s">
        <v>44</v>
      </c>
      <c r="B22" s="31"/>
      <c r="C22" s="31"/>
    </row>
    <row r="23" spans="1:5" ht="18.5" x14ac:dyDescent="0.35">
      <c r="A23" s="3" t="s">
        <v>9</v>
      </c>
      <c r="B23" s="3" t="s">
        <v>2</v>
      </c>
      <c r="C23" s="3" t="s">
        <v>0</v>
      </c>
    </row>
    <row r="24" spans="1:5" ht="18.5" x14ac:dyDescent="0.35">
      <c r="A24" s="3" t="s">
        <v>10</v>
      </c>
      <c r="B24" s="13">
        <v>287</v>
      </c>
      <c r="C24" s="10">
        <f>B24/327</f>
        <v>0.8776758409785933</v>
      </c>
      <c r="E24" s="25"/>
    </row>
    <row r="25" spans="1:5" ht="18.5" x14ac:dyDescent="0.35">
      <c r="A25" s="3" t="s">
        <v>34</v>
      </c>
      <c r="B25" s="9">
        <v>40</v>
      </c>
      <c r="C25" s="10">
        <f t="shared" ref="C25:C26" si="0">B25/327</f>
        <v>0.12232415902140673</v>
      </c>
      <c r="E25" s="25"/>
    </row>
    <row r="26" spans="1:5" ht="18.5" x14ac:dyDescent="0.35">
      <c r="A26" s="3" t="s">
        <v>11</v>
      </c>
      <c r="B26" s="9">
        <v>0</v>
      </c>
      <c r="C26" s="10">
        <f t="shared" si="0"/>
        <v>0</v>
      </c>
      <c r="E26" s="25"/>
    </row>
    <row r="27" spans="1:5" ht="18.5" x14ac:dyDescent="0.35">
      <c r="A27" s="3" t="s">
        <v>1</v>
      </c>
      <c r="B27" s="40">
        <f>SUM(B24:B26)</f>
        <v>327</v>
      </c>
      <c r="C27" s="41">
        <v>1</v>
      </c>
      <c r="E27" s="25"/>
    </row>
    <row r="28" spans="1:5" ht="15" x14ac:dyDescent="0.35">
      <c r="A28" s="2" t="s">
        <v>32</v>
      </c>
      <c r="E28" s="25"/>
    </row>
    <row r="29" spans="1:5" x14ac:dyDescent="0.35">
      <c r="E29" s="25"/>
    </row>
    <row r="30" spans="1:5" x14ac:dyDescent="0.35">
      <c r="E30" s="25"/>
    </row>
    <row r="31" spans="1:5" x14ac:dyDescent="0.35">
      <c r="E31" s="25"/>
    </row>
    <row r="32" spans="1:5" ht="21" x14ac:dyDescent="0.35">
      <c r="A32" s="31" t="s">
        <v>12</v>
      </c>
      <c r="B32" s="31"/>
      <c r="C32" s="31"/>
      <c r="E32" s="25"/>
    </row>
    <row r="33" spans="1:5" ht="21" x14ac:dyDescent="0.35">
      <c r="A33" s="31" t="s">
        <v>45</v>
      </c>
      <c r="B33" s="31"/>
      <c r="C33" s="31"/>
      <c r="E33" s="25"/>
    </row>
    <row r="34" spans="1:5" ht="18.5" x14ac:dyDescent="0.35">
      <c r="A34" s="3" t="s">
        <v>9</v>
      </c>
      <c r="B34" s="3" t="s">
        <v>2</v>
      </c>
      <c r="C34" s="3" t="s">
        <v>0</v>
      </c>
      <c r="E34" s="25"/>
    </row>
    <row r="35" spans="1:5" ht="18.5" x14ac:dyDescent="0.35">
      <c r="A35" s="3" t="s">
        <v>10</v>
      </c>
      <c r="B35" s="11">
        <v>288</v>
      </c>
      <c r="C35" s="10">
        <f>B35/327</f>
        <v>0.88073394495412849</v>
      </c>
      <c r="E35" s="25"/>
    </row>
    <row r="36" spans="1:5" ht="18.5" x14ac:dyDescent="0.35">
      <c r="A36" s="3" t="s">
        <v>34</v>
      </c>
      <c r="B36" s="12">
        <v>38</v>
      </c>
      <c r="C36" s="10">
        <f t="shared" ref="C36:C37" si="1">B36/327</f>
        <v>0.11620795107033639</v>
      </c>
    </row>
    <row r="37" spans="1:5" ht="18.5" x14ac:dyDescent="0.35">
      <c r="A37" s="3" t="s">
        <v>11</v>
      </c>
      <c r="B37" s="12">
        <v>1</v>
      </c>
      <c r="C37" s="10">
        <f t="shared" si="1"/>
        <v>3.0581039755351682E-3</v>
      </c>
    </row>
    <row r="38" spans="1:5" ht="18.5" x14ac:dyDescent="0.35">
      <c r="A38" s="3" t="s">
        <v>1</v>
      </c>
      <c r="B38" s="40">
        <f>SUM(B35:B37)</f>
        <v>327</v>
      </c>
      <c r="C38" s="41">
        <v>1</v>
      </c>
    </row>
    <row r="39" spans="1:5" ht="15" x14ac:dyDescent="0.35">
      <c r="A39" s="4" t="s">
        <v>33</v>
      </c>
    </row>
    <row r="43" spans="1:5" ht="21" x14ac:dyDescent="0.35">
      <c r="A43" s="31" t="s">
        <v>13</v>
      </c>
      <c r="B43" s="31"/>
      <c r="C43" s="31"/>
    </row>
    <row r="44" spans="1:5" ht="21" x14ac:dyDescent="0.35">
      <c r="A44" s="31" t="s">
        <v>46</v>
      </c>
      <c r="B44" s="31"/>
      <c r="C44" s="31"/>
    </row>
    <row r="45" spans="1:5" ht="18.5" x14ac:dyDescent="0.35">
      <c r="A45" s="3" t="s">
        <v>9</v>
      </c>
      <c r="B45" s="3" t="s">
        <v>2</v>
      </c>
      <c r="C45" s="3" t="s">
        <v>0</v>
      </c>
    </row>
    <row r="46" spans="1:5" ht="18.5" x14ac:dyDescent="0.35">
      <c r="A46" s="3" t="s">
        <v>10</v>
      </c>
      <c r="B46" s="8">
        <v>280</v>
      </c>
      <c r="C46" s="5">
        <f>B46/327</f>
        <v>0.85626911314984711</v>
      </c>
    </row>
    <row r="47" spans="1:5" ht="18.5" x14ac:dyDescent="0.35">
      <c r="A47" s="3" t="s">
        <v>34</v>
      </c>
      <c r="B47" s="8">
        <v>41</v>
      </c>
      <c r="C47" s="5">
        <f t="shared" ref="C47:C48" si="2">B47/327</f>
        <v>0.12538226299694188</v>
      </c>
    </row>
    <row r="48" spans="1:5" ht="18.5" x14ac:dyDescent="0.35">
      <c r="A48" s="3" t="s">
        <v>11</v>
      </c>
      <c r="B48" s="9">
        <v>6</v>
      </c>
      <c r="C48" s="5">
        <f t="shared" si="2"/>
        <v>1.834862385321101E-2</v>
      </c>
    </row>
    <row r="49" spans="1:3" ht="18.5" x14ac:dyDescent="0.35">
      <c r="A49" s="3" t="s">
        <v>1</v>
      </c>
      <c r="B49" s="40">
        <f>SUM(B46:B48)</f>
        <v>327</v>
      </c>
      <c r="C49" s="42">
        <v>1</v>
      </c>
    </row>
    <row r="50" spans="1:3" ht="15" x14ac:dyDescent="0.35">
      <c r="A50" s="4" t="s">
        <v>33</v>
      </c>
    </row>
    <row r="51" spans="1:3" ht="15" x14ac:dyDescent="0.35">
      <c r="A51" s="2" t="s">
        <v>36</v>
      </c>
    </row>
    <row r="55" spans="1:3" ht="18.75" customHeight="1" x14ac:dyDescent="0.35">
      <c r="A55" s="31" t="s">
        <v>3</v>
      </c>
      <c r="B55" s="31"/>
      <c r="C55" s="31"/>
    </row>
    <row r="56" spans="1:3" ht="18.75" customHeight="1" x14ac:dyDescent="0.35">
      <c r="A56" s="31" t="s">
        <v>61</v>
      </c>
      <c r="B56" s="31"/>
      <c r="C56" s="31"/>
    </row>
    <row r="57" spans="1:3" ht="18.5" x14ac:dyDescent="0.35">
      <c r="A57" s="3" t="s">
        <v>60</v>
      </c>
      <c r="B57" s="3" t="s">
        <v>2</v>
      </c>
      <c r="C57" s="3" t="s">
        <v>0</v>
      </c>
    </row>
    <row r="58" spans="1:3" ht="18.5" x14ac:dyDescent="0.35">
      <c r="A58" s="3" t="s">
        <v>14</v>
      </c>
      <c r="B58" s="9">
        <v>172</v>
      </c>
      <c r="C58" s="10">
        <f>B58/327</f>
        <v>0.52599388379204892</v>
      </c>
    </row>
    <row r="59" spans="1:3" ht="18.5" x14ac:dyDescent="0.35">
      <c r="A59" s="3" t="s">
        <v>15</v>
      </c>
      <c r="B59" s="9">
        <v>155</v>
      </c>
      <c r="C59" s="10">
        <f>B59/327</f>
        <v>0.47400611620795108</v>
      </c>
    </row>
    <row r="60" spans="1:3" ht="18.5" x14ac:dyDescent="0.35">
      <c r="A60" s="3" t="s">
        <v>1</v>
      </c>
      <c r="B60" s="40">
        <f>SUM(B58:B59)</f>
        <v>327</v>
      </c>
      <c r="C60" s="41">
        <v>1</v>
      </c>
    </row>
    <row r="61" spans="1:3" ht="15" x14ac:dyDescent="0.35">
      <c r="A61" s="4" t="s">
        <v>33</v>
      </c>
    </row>
    <row r="65" spans="1:9" ht="21" x14ac:dyDescent="0.35">
      <c r="A65" s="31" t="s">
        <v>4</v>
      </c>
      <c r="B65" s="31"/>
      <c r="C65" s="31"/>
      <c r="D65" s="31"/>
      <c r="E65" s="31"/>
      <c r="F65" s="31"/>
      <c r="G65" s="31"/>
    </row>
    <row r="66" spans="1:9" ht="21" x14ac:dyDescent="0.35">
      <c r="A66" s="32" t="s">
        <v>47</v>
      </c>
      <c r="B66" s="32"/>
      <c r="C66" s="32"/>
      <c r="D66" s="32"/>
      <c r="E66" s="32"/>
      <c r="F66" s="32"/>
      <c r="G66" s="32"/>
    </row>
    <row r="67" spans="1:9" ht="18.5" x14ac:dyDescent="0.35">
      <c r="A67" s="36" t="s">
        <v>64</v>
      </c>
      <c r="B67" s="37" t="s">
        <v>10</v>
      </c>
      <c r="C67" s="37"/>
      <c r="D67" s="37" t="s">
        <v>34</v>
      </c>
      <c r="E67" s="37"/>
      <c r="F67" s="37" t="s">
        <v>11</v>
      </c>
      <c r="G67" s="37"/>
    </row>
    <row r="68" spans="1:9" ht="18.5" x14ac:dyDescent="0.35">
      <c r="A68" s="36"/>
      <c r="B68" s="16" t="s">
        <v>5</v>
      </c>
      <c r="C68" s="16" t="s">
        <v>16</v>
      </c>
      <c r="D68" s="16" t="s">
        <v>5</v>
      </c>
      <c r="E68" s="16" t="s">
        <v>16</v>
      </c>
      <c r="F68" s="16" t="s">
        <v>5</v>
      </c>
      <c r="G68" s="16" t="s">
        <v>16</v>
      </c>
    </row>
    <row r="69" spans="1:9" ht="18.5" x14ac:dyDescent="0.35">
      <c r="A69" s="15" t="s">
        <v>17</v>
      </c>
      <c r="B69" s="8">
        <v>165</v>
      </c>
      <c r="C69" s="5">
        <f>B69/172</f>
        <v>0.95930232558139539</v>
      </c>
      <c r="D69" s="8">
        <v>7</v>
      </c>
      <c r="E69" s="5">
        <f>D69/172</f>
        <v>4.0697674418604654E-2</v>
      </c>
      <c r="F69" s="8">
        <v>0</v>
      </c>
      <c r="G69" s="5">
        <v>0</v>
      </c>
      <c r="I69" s="24"/>
    </row>
    <row r="70" spans="1:9" ht="18.5" x14ac:dyDescent="0.35">
      <c r="A70" s="15" t="s">
        <v>18</v>
      </c>
      <c r="B70" s="8">
        <v>162</v>
      </c>
      <c r="C70" s="5">
        <f>B70/172</f>
        <v>0.94186046511627908</v>
      </c>
      <c r="D70" s="8">
        <v>10</v>
      </c>
      <c r="E70" s="5">
        <f>D70/172</f>
        <v>5.8139534883720929E-2</v>
      </c>
      <c r="F70" s="8">
        <v>0</v>
      </c>
      <c r="G70" s="5">
        <v>0</v>
      </c>
      <c r="I70" s="24"/>
    </row>
    <row r="71" spans="1:9" ht="18.5" x14ac:dyDescent="0.35">
      <c r="A71" s="15" t="s">
        <v>19</v>
      </c>
      <c r="B71" s="8">
        <v>157</v>
      </c>
      <c r="C71" s="5">
        <f>B71/172</f>
        <v>0.91279069767441856</v>
      </c>
      <c r="D71" s="8">
        <v>13</v>
      </c>
      <c r="E71" s="5">
        <f>D71/172</f>
        <v>7.5581395348837205E-2</v>
      </c>
      <c r="F71" s="8">
        <v>2</v>
      </c>
      <c r="G71" s="5">
        <f>F71/172</f>
        <v>1.1627906976744186E-2</v>
      </c>
      <c r="I71" s="24"/>
    </row>
    <row r="72" spans="1:9" ht="18.5" x14ac:dyDescent="0.35">
      <c r="A72" s="15" t="s">
        <v>20</v>
      </c>
      <c r="B72" s="8">
        <v>159</v>
      </c>
      <c r="C72" s="5">
        <f>B72/172</f>
        <v>0.92441860465116277</v>
      </c>
      <c r="D72" s="8">
        <v>13</v>
      </c>
      <c r="E72" s="5">
        <f>D72/172</f>
        <v>7.5581395348837205E-2</v>
      </c>
      <c r="F72" s="8">
        <v>0</v>
      </c>
      <c r="G72" s="5">
        <v>0</v>
      </c>
      <c r="I72" s="24"/>
    </row>
    <row r="73" spans="1:9" ht="18.5" x14ac:dyDescent="0.35">
      <c r="A73" s="15" t="s">
        <v>21</v>
      </c>
      <c r="B73" s="8">
        <v>155</v>
      </c>
      <c r="C73" s="5">
        <f>B73/172</f>
        <v>0.90116279069767447</v>
      </c>
      <c r="D73" s="8">
        <v>15</v>
      </c>
      <c r="E73" s="5">
        <f>D73/172</f>
        <v>8.7209302325581398E-2</v>
      </c>
      <c r="F73" s="8">
        <v>2</v>
      </c>
      <c r="G73" s="5">
        <f>F73/172</f>
        <v>1.1627906976744186E-2</v>
      </c>
      <c r="I73" s="24"/>
    </row>
    <row r="74" spans="1:9" ht="18.5" x14ac:dyDescent="0.65">
      <c r="A74" s="4" t="s">
        <v>33</v>
      </c>
      <c r="C74" s="14"/>
      <c r="D74" s="14"/>
      <c r="E74" s="14"/>
    </row>
    <row r="75" spans="1:9" ht="15" x14ac:dyDescent="0.35">
      <c r="A75" s="2" t="s">
        <v>67</v>
      </c>
      <c r="G75" s="25"/>
    </row>
    <row r="76" spans="1:9" x14ac:dyDescent="0.35">
      <c r="G76" s="25"/>
    </row>
    <row r="77" spans="1:9" x14ac:dyDescent="0.35">
      <c r="G77" s="25"/>
    </row>
    <row r="78" spans="1:9" ht="21" x14ac:dyDescent="0.35">
      <c r="A78" s="31" t="s">
        <v>22</v>
      </c>
      <c r="B78" s="31"/>
      <c r="C78" s="31"/>
      <c r="D78" s="6"/>
      <c r="E78" s="6"/>
      <c r="G78" s="25"/>
    </row>
    <row r="79" spans="1:9" ht="21" x14ac:dyDescent="0.35">
      <c r="A79" s="32" t="s">
        <v>48</v>
      </c>
      <c r="B79" s="32"/>
      <c r="C79" s="32"/>
      <c r="D79" s="6"/>
      <c r="E79" s="6"/>
      <c r="G79" s="25"/>
    </row>
    <row r="80" spans="1:9" ht="18.5" x14ac:dyDescent="0.35">
      <c r="A80" s="15" t="s">
        <v>62</v>
      </c>
      <c r="B80" s="16" t="s">
        <v>2</v>
      </c>
      <c r="C80" s="16" t="s">
        <v>16</v>
      </c>
    </row>
    <row r="81" spans="1:7" ht="18.5" x14ac:dyDescent="0.35">
      <c r="A81" s="15" t="s">
        <v>35</v>
      </c>
      <c r="B81" s="8">
        <v>113</v>
      </c>
      <c r="C81" s="5">
        <f>B81/172</f>
        <v>0.65697674418604646</v>
      </c>
    </row>
    <row r="82" spans="1:7" ht="18.5" x14ac:dyDescent="0.35">
      <c r="A82" s="15" t="s">
        <v>23</v>
      </c>
      <c r="B82" s="8">
        <v>58</v>
      </c>
      <c r="C82" s="5">
        <f t="shared" ref="C82:C84" si="3">B82/172</f>
        <v>0.33720930232558138</v>
      </c>
    </row>
    <row r="83" spans="1:7" ht="18.5" x14ac:dyDescent="0.35">
      <c r="A83" s="15" t="s">
        <v>63</v>
      </c>
      <c r="B83" s="8">
        <v>1</v>
      </c>
      <c r="C83" s="5">
        <f t="shared" si="3"/>
        <v>5.8139534883720929E-3</v>
      </c>
    </row>
    <row r="84" spans="1:7" ht="18.5" x14ac:dyDescent="0.35">
      <c r="A84" s="3" t="s">
        <v>1</v>
      </c>
      <c r="B84" s="8">
        <f>SUM(B81:B83)</f>
        <v>172</v>
      </c>
      <c r="C84" s="7">
        <f t="shared" si="3"/>
        <v>1</v>
      </c>
    </row>
    <row r="85" spans="1:7" ht="15" x14ac:dyDescent="0.35">
      <c r="A85" s="2" t="s">
        <v>33</v>
      </c>
    </row>
    <row r="86" spans="1:7" ht="15" x14ac:dyDescent="0.35">
      <c r="A86" s="2" t="s">
        <v>67</v>
      </c>
      <c r="G86" s="25"/>
    </row>
    <row r="89" spans="1:7" ht="21" x14ac:dyDescent="0.35">
      <c r="A89" s="31" t="s">
        <v>24</v>
      </c>
      <c r="B89" s="31"/>
      <c r="C89" s="31"/>
      <c r="D89" s="31"/>
      <c r="E89" s="31"/>
      <c r="F89" s="31"/>
    </row>
    <row r="90" spans="1:7" ht="21" x14ac:dyDescent="0.35">
      <c r="A90" s="32" t="s">
        <v>49</v>
      </c>
      <c r="B90" s="32"/>
      <c r="C90" s="32"/>
      <c r="D90" s="32"/>
      <c r="E90" s="32"/>
      <c r="F90" s="32"/>
    </row>
    <row r="91" spans="1:7" ht="18.5" x14ac:dyDescent="0.35">
      <c r="A91" s="15" t="s">
        <v>65</v>
      </c>
      <c r="B91" s="16" t="s">
        <v>25</v>
      </c>
      <c r="C91" s="16" t="s">
        <v>50</v>
      </c>
      <c r="D91" s="16" t="s">
        <v>26</v>
      </c>
      <c r="E91" s="16" t="s">
        <v>52</v>
      </c>
      <c r="F91" s="16" t="s">
        <v>51</v>
      </c>
    </row>
    <row r="92" spans="1:7" ht="18.5" x14ac:dyDescent="0.35">
      <c r="A92" s="15" t="s">
        <v>27</v>
      </c>
      <c r="B92" s="5">
        <f>94/155</f>
        <v>0.6064516129032258</v>
      </c>
      <c r="C92" s="5">
        <f>43/155</f>
        <v>0.27741935483870966</v>
      </c>
      <c r="D92" s="5">
        <f>17/155</f>
        <v>0.10967741935483871</v>
      </c>
      <c r="E92" s="5">
        <v>0</v>
      </c>
      <c r="F92" s="5">
        <f>1/155</f>
        <v>6.4516129032258064E-3</v>
      </c>
    </row>
    <row r="93" spans="1:7" ht="18.5" x14ac:dyDescent="0.35">
      <c r="A93" s="15" t="s">
        <v>28</v>
      </c>
      <c r="B93" s="5">
        <f>94/155</f>
        <v>0.6064516129032258</v>
      </c>
      <c r="C93" s="5">
        <f>35/155</f>
        <v>0.22580645161290322</v>
      </c>
      <c r="D93" s="5">
        <f>24/155</f>
        <v>0.15483870967741936</v>
      </c>
      <c r="E93" s="5">
        <f>1/155</f>
        <v>6.4516129032258064E-3</v>
      </c>
      <c r="F93" s="5">
        <f>1/155</f>
        <v>6.4516129032258064E-3</v>
      </c>
    </row>
    <row r="94" spans="1:7" ht="18.5" x14ac:dyDescent="0.35">
      <c r="A94" s="15" t="s">
        <v>29</v>
      </c>
      <c r="B94" s="5">
        <f>89/155</f>
        <v>0.5741935483870968</v>
      </c>
      <c r="C94" s="5">
        <f>40/155</f>
        <v>0.25806451612903225</v>
      </c>
      <c r="D94" s="5">
        <f>25/155</f>
        <v>0.16129032258064516</v>
      </c>
      <c r="E94" s="5">
        <f>1/155</f>
        <v>6.4516129032258064E-3</v>
      </c>
      <c r="F94" s="5">
        <v>0</v>
      </c>
    </row>
    <row r="95" spans="1:7" ht="18.5" x14ac:dyDescent="0.35">
      <c r="A95" s="15" t="s">
        <v>30</v>
      </c>
      <c r="B95" s="5">
        <f>85/155</f>
        <v>0.54838709677419351</v>
      </c>
      <c r="C95" s="5">
        <f>43/155</f>
        <v>0.27741935483870966</v>
      </c>
      <c r="D95" s="5">
        <f>26/155</f>
        <v>0.16774193548387098</v>
      </c>
      <c r="E95" s="5">
        <v>0</v>
      </c>
      <c r="F95" s="5">
        <f>1/155</f>
        <v>6.4516129032258064E-3</v>
      </c>
    </row>
    <row r="96" spans="1:7" ht="15" x14ac:dyDescent="0.35">
      <c r="A96" s="2" t="s">
        <v>32</v>
      </c>
    </row>
    <row r="97" spans="1:4" ht="15" x14ac:dyDescent="0.35">
      <c r="A97" s="2" t="s">
        <v>68</v>
      </c>
    </row>
    <row r="100" spans="1:4" ht="21" x14ac:dyDescent="0.35">
      <c r="A100" s="31" t="s">
        <v>37</v>
      </c>
      <c r="B100" s="31"/>
      <c r="C100" s="31"/>
    </row>
    <row r="101" spans="1:4" ht="21" x14ac:dyDescent="0.35">
      <c r="A101" s="32" t="s">
        <v>66</v>
      </c>
      <c r="B101" s="32"/>
      <c r="C101" s="32"/>
    </row>
    <row r="102" spans="1:4" ht="18.5" x14ac:dyDescent="0.35">
      <c r="A102" s="15" t="s">
        <v>38</v>
      </c>
      <c r="B102" s="16" t="s">
        <v>2</v>
      </c>
      <c r="C102" s="16" t="s">
        <v>16</v>
      </c>
    </row>
    <row r="103" spans="1:4" ht="18.5" x14ac:dyDescent="0.35">
      <c r="A103" s="15" t="s">
        <v>39</v>
      </c>
      <c r="B103" s="8">
        <v>58</v>
      </c>
      <c r="C103" s="5">
        <f>B103/327</f>
        <v>0.17737003058103976</v>
      </c>
    </row>
    <row r="104" spans="1:4" ht="18.5" x14ac:dyDescent="0.35">
      <c r="A104" s="15" t="s">
        <v>40</v>
      </c>
      <c r="B104" s="8">
        <v>269</v>
      </c>
      <c r="C104" s="5">
        <f>B104/327</f>
        <v>0.82262996941896027</v>
      </c>
    </row>
    <row r="105" spans="1:4" ht="18.5" x14ac:dyDescent="0.35">
      <c r="A105" s="15" t="s">
        <v>1</v>
      </c>
      <c r="B105" s="43">
        <f>SUM(B103:B104)</f>
        <v>327</v>
      </c>
      <c r="C105" s="42">
        <f>SUM(C103:C104)</f>
        <v>1</v>
      </c>
    </row>
    <row r="106" spans="1:4" ht="15" x14ac:dyDescent="0.35">
      <c r="A106" s="2" t="s">
        <v>32</v>
      </c>
    </row>
    <row r="109" spans="1:4" ht="21" x14ac:dyDescent="0.35">
      <c r="A109" s="31" t="s">
        <v>41</v>
      </c>
      <c r="B109" s="31"/>
      <c r="C109" s="31"/>
      <c r="D109" s="31"/>
    </row>
    <row r="110" spans="1:4" ht="21" x14ac:dyDescent="0.35">
      <c r="A110" s="32" t="s">
        <v>69</v>
      </c>
      <c r="B110" s="32"/>
      <c r="C110" s="32"/>
      <c r="D110" s="32"/>
    </row>
    <row r="111" spans="1:4" ht="18.5" x14ac:dyDescent="0.35">
      <c r="A111" s="39" t="s">
        <v>42</v>
      </c>
      <c r="B111" s="20">
        <v>2021</v>
      </c>
      <c r="C111" s="20">
        <v>2022</v>
      </c>
      <c r="D111" s="20">
        <v>2023</v>
      </c>
    </row>
    <row r="112" spans="1:4" ht="18.5" x14ac:dyDescent="0.35">
      <c r="A112" s="39"/>
      <c r="B112" s="5">
        <v>0.95499999999999996</v>
      </c>
      <c r="C112" s="5">
        <v>0.94799999999999995</v>
      </c>
      <c r="D112" s="5">
        <v>0.93516297652394764</v>
      </c>
    </row>
    <row r="113" spans="1:1" ht="15" x14ac:dyDescent="0.35">
      <c r="A113" s="2" t="s">
        <v>32</v>
      </c>
    </row>
    <row r="292" ht="15" customHeight="1" x14ac:dyDescent="0.35"/>
  </sheetData>
  <mergeCells count="28">
    <mergeCell ref="A32:C32"/>
    <mergeCell ref="A33:C33"/>
    <mergeCell ref="A65:G65"/>
    <mergeCell ref="A66:G66"/>
    <mergeCell ref="F67:G67"/>
    <mergeCell ref="A101:C101"/>
    <mergeCell ref="A100:C100"/>
    <mergeCell ref="A111:A112"/>
    <mergeCell ref="A90:F90"/>
    <mergeCell ref="A89:F89"/>
    <mergeCell ref="A110:D110"/>
    <mergeCell ref="A109:D109"/>
    <mergeCell ref="A8:E8"/>
    <mergeCell ref="A78:C78"/>
    <mergeCell ref="A79:C79"/>
    <mergeCell ref="A43:C43"/>
    <mergeCell ref="A44:C44"/>
    <mergeCell ref="A55:C55"/>
    <mergeCell ref="A12:E12"/>
    <mergeCell ref="A11:E11"/>
    <mergeCell ref="A10:E10"/>
    <mergeCell ref="A67:A68"/>
    <mergeCell ref="B67:C67"/>
    <mergeCell ref="D67:E67"/>
    <mergeCell ref="A56:C56"/>
    <mergeCell ref="A21:C21"/>
    <mergeCell ref="A22:C22"/>
    <mergeCell ref="A13:E13"/>
  </mergeCells>
  <hyperlinks>
    <hyperlink ref="A15" r:id="rId1" display="https://scc.ajman.ae/ar/node/38" xr:uid="{27005CD9-708E-48E7-B3CF-2E89C6A9C23C}"/>
    <hyperlink ref="C15" r:id="rId2" display="https://scc.ajman.ae/ar/node/18" xr:uid="{A2A8CB97-4059-4380-8B89-E35D7DC2889D}"/>
    <hyperlink ref="D15" r:id="rId3" display="https://scc.ajman.ae/ar/node/37" xr:uid="{DA54C5F0-6110-42F5-BF99-D69649B2C967}"/>
    <hyperlink ref="B15" r:id="rId4" display="https://scc.ajman.ae/ar/node/36" xr:uid="{2B09630E-C780-4A5F-A342-0203E2C241F2}"/>
    <hyperlink ref="D16" r:id="rId5" display="https://scc.ajman.ae/en/node/37" xr:uid="{4BAE9E2D-4241-4A51-9A13-D9173BDD3EE9}"/>
    <hyperlink ref="C16" r:id="rId6" display="https://scc.ajman.ae/en/node/18" xr:uid="{DE884968-6A73-4B0E-AAA1-DD0CADD1D34A}"/>
    <hyperlink ref="B16" r:id="rId7" display="https://scc.ajman.ae/en/node/36" xr:uid="{238ED045-10AB-47C5-8E05-FF2010928DD9}"/>
    <hyperlink ref="A16" r:id="rId8" display="https://scc.ajman.ae/en/node/38" xr:uid="{AA8D50A2-F098-4FA8-A720-B7D1A1F00ADC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Malaz Dafaalla</dc:creator>
  <cp:lastModifiedBy>Marwa Marwan Hassan Alnajar</cp:lastModifiedBy>
  <dcterms:created xsi:type="dcterms:W3CDTF">2021-11-23T04:57:24Z</dcterms:created>
  <dcterms:modified xsi:type="dcterms:W3CDTF">2023-12-28T18:37:49Z</dcterms:modified>
</cp:coreProperties>
</file>